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7305" activeTab="1"/>
  </bookViews>
  <sheets>
    <sheet name="прил. 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<sst xmlns="http://schemas.openxmlformats.org/spreadsheetml/2006/main" count="267" uniqueCount="210">
  <si>
    <t>ПРИЛОЖЕНИЕ 1</t>
  </si>
  <si>
    <t>(тыс.рублей)</t>
  </si>
  <si>
    <t>Наименование</t>
  </si>
  <si>
    <t>Код  классификации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</si>
  <si>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</si>
  <si>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</si>
  <si>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</si>
  <si>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</si>
  <si>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</si>
  <si>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</si>
  <si>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</si>
  <si>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</si>
  <si>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</si>
  <si>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</si>
  <si>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</si>
  <si>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</si>
  <si>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</si>
  <si>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-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</si>
  <si>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</si>
  <si>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</si>
  <si>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поступления от денежных взысканий (штрафов) и иных сумм в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</si>
  <si>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</si>
  <si>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</si>
  <si>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</si>
  <si>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</si>
  <si>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</si>
  <si>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</si>
  <si>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</si>
  <si>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</si>
  <si>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</si>
  <si>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</si>
  <si>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</si>
  <si>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Начальник финансового отдела администрации Васюринского сельского поселения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</si>
  <si>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</si>
  <si>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бюджета - ИТОГО
в том числе: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</si>
  <si>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</si>
  <si>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</si>
  <si>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</si>
  <si>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</si>
  <si>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</si>
  <si>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</si>
  <si>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</si>
  <si>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</si>
  <si>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</si>
  <si>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</si>
  <si>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</si>
  <si>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</si>
  <si>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</si>
  <si>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</si>
  <si>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</si>
  <si>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</si>
  <si>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</si>
  <si>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</si>
  <si>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</si>
  <si>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</si>
  <si>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</si>
  <si>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</si>
  <si>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</si>
  <si>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</si>
  <si>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</si>
  <si>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</si>
  <si>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</si>
  <si>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</si>
  <si>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Х</t>
  </si>
  <si>
    <t>000 10000000 00 0000 000</t>
  </si>
  <si>
    <t>000 10100000 00 0000 000</t>
  </si>
  <si>
    <t>000 10102000 01 0000 110</t>
  </si>
  <si>
    <t>000 10102010 01 0000 110</t>
  </si>
  <si>
    <t>000 10102020 01 0000 110</t>
  </si>
  <si>
    <t>000 10102030 01 0000 110</t>
  </si>
  <si>
    <t>000 10102040 01 0000 110</t>
  </si>
  <si>
    <t>000 10300000 00 0000 000</t>
  </si>
  <si>
    <t>000 10302000 01 0000 110</t>
  </si>
  <si>
    <t>000 10302230 01 0000 110</t>
  </si>
  <si>
    <t>000 10302240 01 0000 110</t>
  </si>
  <si>
    <t>000 10302250 01 0000 110</t>
  </si>
  <si>
    <t>000 10302260 01 0000 110</t>
  </si>
  <si>
    <t>000 10500000 00 0000 000</t>
  </si>
  <si>
    <t>000 10503000 01 0000 110</t>
  </si>
  <si>
    <t>000 10503010 01 0000 110</t>
  </si>
  <si>
    <t>000 10600000 00 0000 000</t>
  </si>
  <si>
    <t>000 10601000 00 0000 110</t>
  </si>
  <si>
    <t>000 10601030 10 0000 110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</si>
  <si>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</si>
  <si>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</si>
  <si>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</si>
  <si>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</si>
  <si>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</si>
  <si>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000 10900000 00 0000 000</t>
  </si>
  <si>
    <t>000 10904000 00 0000 110</t>
  </si>
  <si>
    <t>000 10904050 00 0000 110</t>
  </si>
  <si>
    <t>000 10904053 10 0000 110</t>
  </si>
  <si>
    <t>000 11100000 00 0000 000</t>
  </si>
  <si>
    <t>000 11105000 00 0000 120</t>
  </si>
  <si>
    <t>000 11105030 00 0000 120</t>
  </si>
  <si>
    <t>000 11105035 10 0000 120</t>
  </si>
  <si>
    <t>000 11400000 00 0000 000</t>
  </si>
  <si>
    <t>000 11402000 00 0000 000</t>
  </si>
  <si>
    <t>000 11402050 10 0000 410</t>
  </si>
  <si>
    <t>000 11402050 10 0000 440</t>
  </si>
  <si>
    <t>000 11402053 10 0000 410</t>
  </si>
  <si>
    <t>000 11402053 10 0000 440</t>
  </si>
  <si>
    <t>000 11600000 00 0000 000</t>
  </si>
  <si>
    <t>000 11621000 00 0000 140</t>
  </si>
  <si>
    <t>000 11621050 10 0000 140</t>
  </si>
  <si>
    <t>000 11633000 00 0000 140</t>
  </si>
  <si>
    <t>000 11633050 10 0000 140</t>
  </si>
  <si>
    <t>000 11690000 00 0000 140</t>
  </si>
  <si>
    <t>000 11690050 10 0000 140</t>
  </si>
  <si>
    <t>000 20000000 00 0000 000</t>
  </si>
  <si>
    <t>000 20200000 00 0000 000</t>
  </si>
  <si>
    <t>000 21900000 00 0000 000</t>
  </si>
  <si>
    <t>Исполнение доходов бюджета Васюринского сельского поселения                                                                                                       по кодам видов доходов, подвидов доходов, классификации операций сектора государственного управления, относящихся к доходам бюджета сельского поселения</t>
  </si>
  <si>
    <t>ПРИЛОЖЕНИЕ 2</t>
  </si>
  <si>
    <t>Наименование показателя</t>
  </si>
  <si>
    <t>Код классификации дохода</t>
  </si>
  <si>
    <t>ДОХОДЫ ВСЕГО</t>
  </si>
  <si>
    <t>Федеральное казначейство</t>
  </si>
  <si>
    <r>
      <t>Акцизы по подакцизным товарам (продукции), производимым на территории Российской Федерации</t>
    </r>
    <r>
      <rPr>
        <sz val="12"/>
        <rFont val="Times New Roman"/>
        <family val="1"/>
      </rPr>
      <t xml:space="preserve"> </t>
    </r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</si>
  <si>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</si>
  <si>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</si>
  <si>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</si>
  <si>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</si>
  <si>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</si>
  <si>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Федеральная антимонопольная служба</t>
  </si>
  <si>
    <t>Денежные взыскания (штрафы) за нарушение законодательства 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</si>
  <si>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161 1 16 33050 10 0000 140</t>
  </si>
  <si>
    <t>Федеральная налоговая служба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</si>
  <si>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</si>
  <si>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состатьями 227, 227.1 и 228 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</si>
  <si>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</si>
  <si>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 статьей 227 Налогового кодекса Российской Федерации</t>
  </si>
  <si>
    <t>182 1 01 02020 01 0000 110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</si>
  <si>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</si>
  <si>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 статьей 227.1Налогового кодекса Российской Федерации</t>
  </si>
  <si>
    <t>182 1 01 02040 01 0000 110</t>
  </si>
  <si>
    <t>Налоги на совокупный доход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</si>
  <si>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</si>
  <si>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</si>
  <si>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</si>
  <si>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</si>
  <si>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</si>
  <si>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</si>
  <si>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</si>
  <si>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</si>
  <si>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</si>
  <si>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Доходы от использования имущества, находящегося в государственной и муниципальной собственности</t>
  </si>
  <si>
    <t>992 1 11 00000 00 0000 000</t>
  </si>
  <si>
    <t>992 1 11 05035 10 0000 120</t>
  </si>
  <si>
    <t>Доходы от продажи материальных и нематериальных активов</t>
  </si>
  <si>
    <t>992 1 14 00000 00 0000 000</t>
  </si>
  <si>
    <t>992 1 14 02000 00 0000 000</t>
  </si>
  <si>
    <t>992 1 14 02053 10 0000 410</t>
  </si>
  <si>
    <t>Штрафы, санкции, возмещение ущерба</t>
  </si>
  <si>
    <t>992 1 16 00000 00 0000 000</t>
  </si>
  <si>
    <t>992 1 16 21050 10 0000 140</t>
  </si>
  <si>
    <t>Безвозмездные поступления</t>
  </si>
  <si>
    <t>992 2 00 00000 00 0000 000</t>
  </si>
  <si>
    <t>Безвозмездные поступления от других бюджетов бюджетной системы Российской Федерации</t>
  </si>
  <si>
    <t>992 2 02 00000 00 0000 000</t>
  </si>
  <si>
    <t>992 2 02 02000 00 0000 151</t>
  </si>
  <si>
    <t>992 2 02 02999 10 0000 151</t>
  </si>
  <si>
    <t>992 2 02 03000 00 0000 151</t>
  </si>
  <si>
    <t>992 2 02 03015 10 0000 151</t>
  </si>
  <si>
    <t>992 2 02 03024 10 0000 151</t>
  </si>
  <si>
    <t>Налог на доходы физических лиц с доходов, полученных физическими лицами в соответствии со статьей 228 Налогового кодекса Российской Федерации</t>
  </si>
  <si>
    <t>Администрация Васюринского сельского поселения</t>
  </si>
  <si>
    <t>992 1 14 02053 10 0000 440</t>
  </si>
  <si>
    <t>992 1 16 90000 00 0000 140</t>
  </si>
  <si>
    <t>992 1 16 90050 10 0000 140</t>
  </si>
  <si>
    <t>992 1 16 21000 00 0000 140</t>
  </si>
  <si>
    <t>к проекту решения Совета Васюринского</t>
  </si>
  <si>
    <t>сельского поселения Динского района</t>
  </si>
  <si>
    <t>(тыс. рублей)</t>
  </si>
  <si>
    <t>992 2 19 00000 00 0000 000</t>
  </si>
  <si>
    <t>А.В. Плешань</t>
  </si>
  <si>
    <t>000 20220000 00 0000 151</t>
  </si>
  <si>
    <t>000 20229999 00 0000 151</t>
  </si>
  <si>
    <t>000 20229999 10 0000 151</t>
  </si>
  <si>
    <t>000 20230000 00 0000 151</t>
  </si>
  <si>
    <t>000 20235118 00 0000 151</t>
  </si>
  <si>
    <t>000 20235118 10 0000 151</t>
  </si>
  <si>
    <t>000 20230024 00 0000 151</t>
  </si>
  <si>
    <t>000 20230024 10 0000 151</t>
  </si>
  <si>
    <t>000 21960010 10 0000 151</t>
  </si>
  <si>
    <t>Прочие неналоговые доходы</t>
  </si>
  <si>
    <t>000 11700000 00 0000 000</t>
  </si>
  <si>
    <t>000 113 02995 10 0000 130</t>
  </si>
  <si>
    <t>Прочие доходы от компенсации затрат бюджетов сельских поселений</t>
  </si>
  <si>
    <t>000 113 02990 00 0000 130</t>
  </si>
  <si>
    <t>Прочие доходы от компенсации затрат государства</t>
  </si>
  <si>
    <t>000 113 02000 00 0000 130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</si>
  <si>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</si>
  <si>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</si>
  <si>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000 113 00000 00 0000 000</t>
  </si>
  <si>
    <t>992 1 13 00000 00 0000 000</t>
  </si>
  <si>
    <t>992 1 13 02000 00 0000 130</t>
  </si>
  <si>
    <t>992 1 13 02990 00 0000 130</t>
  </si>
  <si>
    <t>992 1 13 02995 10 0000 130</t>
  </si>
  <si>
    <t>992 2 19 60010 10 0000 151</t>
  </si>
  <si>
    <t>992 1 17 00000 00 0000 000</t>
  </si>
  <si>
    <t>Кассовое исполнение за 2018 год</t>
  </si>
  <si>
    <t>Бюджет утвержден  решением Совета Васюринского сельского поселения № 185 от 21.12.2017 (с последующими изменениями)</t>
  </si>
  <si>
    <t>Процент исполнения к уточненной сводной бюджетной росписи на 2018 год</t>
  </si>
  <si>
    <t>000 11701050 10 0000 180</t>
  </si>
  <si>
    <t>992 1 17 01050 10 0000 180</t>
  </si>
  <si>
    <t>Невыясненные поступления, зачисляемые в бюджеты сельских поселений</t>
  </si>
  <si>
    <t>Исполнение доходов бюджета Васюринского сельского поселения Динского района по кодам классификации доходов бюджета за 2018 год</t>
  </si>
  <si>
    <t>от ________2019 года № ________</t>
  </si>
  <si>
    <t>к проекту решения Совета Васюринского сельского поселения Динского района                        от 28.05.2019 года № 271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</si>
</sst>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$#,##0_);\(\$#,##0\)"/>
    <numFmt numFmtId="197" formatCode="\$#,##0_);[Red]\(\$#,##0\)"/>
    <numFmt numFmtId="198" formatCode="\$#,##0.00_);\(\$#,##0.00\)"/>
    <numFmt numFmtId="199" formatCode="\$#,##0.00_);[Red]\(\$#,##0.00\)"/>
    <numFmt numFmtId="200" formatCode="* #,##0;* \-#,##0;* &quot;-&quot;;@"/>
    <numFmt numFmtId="201" formatCode="* _-#,##0&quot;р.&quot;;* \-#,##0&quot;р.&quot;;* _-&quot;-&quot;&quot;р.&quot;;@"/>
    <numFmt numFmtId="202" formatCode="* #,##0.00;* \-#,##0.00;* &quot;-&quot;??;@"/>
    <numFmt numFmtId="203" formatCode="* _-#,##0.00&quot;р.&quot;;* \-#,##0.00&quot;р.&quot;;* _-&quot;-&quot;??&quot;р.&quot;;@"/>
    <numFmt numFmtId="204" formatCode="000"/>
    <numFmt numFmtId="205" formatCode="0\.00\.00000\.00\.0000\.000"/>
    <numFmt numFmtId="206" formatCode="00\.00"/>
    <numFmt numFmtId="207" formatCode="000\.00\.00"/>
    <numFmt numFmtId="208" formatCode="00\.00\.00\.00\.00\.0000\.000"/>
    <numFmt numFmtId="209" formatCode="#,##0.0"/>
    <numFmt numFmtId="210" formatCode="#,##0.000"/>
    <numFmt numFmtId="211" formatCode="#,##0.0000"/>
    <numFmt numFmtId="212" formatCode="#,##0.00000"/>
    <numFmt numFmtId="213" formatCode="#,##0.00;[Red]\-#,##0.00;0.00"/>
    <numFmt numFmtId="214" formatCode="#,##0.0_р_.;[Red]\-#,##0.0_р_."/>
    <numFmt numFmtId="215" formatCode="0.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[$-FC19]d\ mmmm\ yyyy\ &quot;г.&quot;"/>
    <numFmt numFmtId="222" formatCode="#,##0.00\ _₽"/>
  </numFmts>
  <fonts count="47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/>
      <protection/>
    </xf>
    <xf numFmtId="49" fontId="2" fillId="0" borderId="0" xfId="55" applyNumberFormat="1" applyFont="1" applyAlignment="1">
      <alignment/>
      <protection/>
    </xf>
    <xf numFmtId="0" fontId="0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Font="1">
      <alignment/>
      <protection/>
    </xf>
    <xf numFmtId="0" fontId="5" fillId="0" borderId="0" xfId="55" applyFont="1" applyAlignment="1">
      <alignment horizontal="center"/>
      <protection/>
    </xf>
    <xf numFmtId="0" fontId="1" fillId="0" borderId="0" xfId="54" applyFont="1">
      <alignment/>
      <protection/>
    </xf>
    <xf numFmtId="0" fontId="0" fillId="0" borderId="0" xfId="53" applyFont="1" applyAlignment="1">
      <alignment wrapText="1"/>
      <protection/>
    </xf>
    <xf numFmtId="0" fontId="8" fillId="0" borderId="0" xfId="54" applyFont="1" applyAlignment="1">
      <alignment horizontal="center" vertical="center"/>
      <protection/>
    </xf>
    <xf numFmtId="49" fontId="2" fillId="0" borderId="0" xfId="55" applyNumberFormat="1" applyFont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5" fillId="0" borderId="0" xfId="55" applyFont="1" applyAlignment="1">
      <alignment wrapText="1"/>
      <protection/>
    </xf>
    <xf numFmtId="49" fontId="5" fillId="0" borderId="0" xfId="55" applyNumberFormat="1" applyFont="1" applyAlignment="1">
      <alignment horizontal="center" vertical="center"/>
      <protection/>
    </xf>
    <xf numFmtId="49" fontId="5" fillId="0" borderId="0" xfId="55" applyNumberFormat="1" applyFont="1" applyAlignment="1">
      <alignment/>
      <protection/>
    </xf>
    <xf numFmtId="0" fontId="9" fillId="32" borderId="10" xfId="0" applyNumberFormat="1" applyFont="1" applyFill="1" applyBorder="1" applyAlignment="1">
      <alignment vertical="top" wrapText="1"/>
    </xf>
    <xf numFmtId="0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vertical="top" wrapText="1"/>
    </xf>
    <xf numFmtId="209" fontId="9" fillId="32" borderId="10" xfId="0" applyNumberFormat="1" applyFont="1" applyFill="1" applyBorder="1" applyAlignment="1">
      <alignment vertical="top" wrapText="1"/>
    </xf>
    <xf numFmtId="209" fontId="9" fillId="32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0" xfId="55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 wrapText="1"/>
      <protection/>
    </xf>
    <xf numFmtId="0" fontId="5" fillId="0" borderId="0" xfId="54" applyFont="1" applyBorder="1" applyAlignment="1">
      <alignment/>
      <protection/>
    </xf>
    <xf numFmtId="0" fontId="5" fillId="0" borderId="0" xfId="54" applyFont="1" applyBorder="1" applyAlignment="1">
      <alignment horizontal="right"/>
      <protection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/>
    </xf>
    <xf numFmtId="209" fontId="10" fillId="0" borderId="10" xfId="0" applyNumberFormat="1" applyFont="1" applyBorder="1" applyAlignment="1">
      <alignment horizontal="center" wrapText="1"/>
    </xf>
    <xf numFmtId="20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/>
    </xf>
    <xf numFmtId="209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20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right" vertical="top" wrapText="1"/>
    </xf>
    <xf numFmtId="0" fontId="11" fillId="32" borderId="10" xfId="0" applyNumberFormat="1" applyFont="1" applyFill="1" applyBorder="1" applyAlignment="1">
      <alignment vertical="top" wrapText="1"/>
    </xf>
    <xf numFmtId="0" fontId="11" fillId="32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32" borderId="10" xfId="0" applyNumberFormat="1" applyFont="1" applyFill="1" applyBorder="1" applyAlignment="1">
      <alignment horizontal="left" vertical="center" wrapText="1"/>
    </xf>
    <xf numFmtId="0" fontId="11" fillId="3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209" fontId="5" fillId="0" borderId="10" xfId="0" applyNumberFormat="1" applyFont="1" applyBorder="1" applyAlignment="1">
      <alignment horizontal="center"/>
    </xf>
    <xf numFmtId="209" fontId="10" fillId="0" borderId="10" xfId="0" applyNumberFormat="1" applyFont="1" applyBorder="1" applyAlignment="1">
      <alignment horizontal="center" wrapText="1"/>
    </xf>
    <xf numFmtId="20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/>
    </xf>
    <xf numFmtId="0" fontId="4" fillId="0" borderId="0" xfId="54" applyFont="1" applyAlignment="1">
      <alignment horizont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42" applyFont="1" applyBorder="1" applyAlignment="1" applyProtection="1">
      <alignment horizontal="justify" vertical="center" wrapText="1"/>
      <protection/>
    </xf>
    <xf numFmtId="209" fontId="10" fillId="0" borderId="10" xfId="0" applyNumberFormat="1" applyFont="1" applyBorder="1" applyAlignment="1">
      <alignment horizontal="center"/>
    </xf>
    <xf numFmtId="0" fontId="3" fillId="0" borderId="0" xfId="53" applyFont="1" applyAlignment="1">
      <alignment horizontal="left"/>
      <protection/>
    </xf>
    <xf numFmtId="0" fontId="10" fillId="0" borderId="10" xfId="0" applyFont="1" applyBorder="1" applyAlignment="1">
      <alignment vertical="center" wrapText="1"/>
    </xf>
    <xf numFmtId="0" fontId="3" fillId="0" borderId="0" xfId="54" applyFont="1" applyAlignment="1">
      <alignment horizontal="left" vertical="top" wrapText="1"/>
      <protection/>
    </xf>
    <xf numFmtId="0" fontId="0" fillId="0" borderId="0" xfId="0" applyFont="1" applyAlignment="1">
      <alignment/>
    </xf>
    <xf numFmtId="0" fontId="3" fillId="32" borderId="0" xfId="54" applyFont="1" applyFill="1" applyAlignment="1">
      <alignment horizontal="left"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0" xfId="55" applyFont="1" applyAlignment="1">
      <alignment horizontal="center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0" xfId="54" applyFont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Приложение  4 к решению" xfId="54"/>
    <cellStyle name="Обычный_Приложение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ernet.garant.ru/#/document/70353464/entry/2" TargetMode="External" /><Relationship Id="rId2" Type="http://schemas.openxmlformats.org/officeDocument/2006/relationships/hyperlink" Target="http://internet.garant.ru/#/document/10900200/entry/227" TargetMode="External" /><Relationship Id="rId3" Type="http://schemas.openxmlformats.org/officeDocument/2006/relationships/hyperlink" Target="http://internet.garant.ru/#/document/10900200/entry/228" TargetMode="External" /><Relationship Id="rId4" Type="http://schemas.openxmlformats.org/officeDocument/2006/relationships/hyperlink" Target="http://internet.garant.ru/#/document/10900200/entry/22701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PageLayoutView="0" workbookViewId="0" topLeftCell="A1">
      <selection activeCell="B7" sqref="B7:B9"/>
    </sheetView>
  </sheetViews>
  <sheetFormatPr defaultColWidth="9.140625" defaultRowHeight="12.75"/>
  <cols>
    <col min="1" max="1" width="104.57421875" style="22" customWidth="1"/>
    <col min="2" max="2" width="28.00390625" style="0" bestFit="1" customWidth="1"/>
    <col min="3" max="3" width="25.7109375" style="0" customWidth="1"/>
    <col min="4" max="4" width="24.00390625" style="0" customWidth="1"/>
  </cols>
  <sheetData>
    <row r="1" spans="1:6" ht="18.75" customHeight="1">
      <c r="A1" s="25"/>
      <c r="B1" s="25"/>
      <c r="C1" s="25" t="s">
        <v>0</v>
      </c>
      <c r="D1" s="25"/>
      <c r="E1" s="8"/>
      <c r="F1" s="22"/>
    </row>
    <row r="2" spans="1:6" ht="18.75" customHeight="1">
      <c r="A2" s="25"/>
      <c r="B2" s="25"/>
      <c r="C2" s="25" t="s">
        <v>171</v>
      </c>
      <c r="D2" s="25"/>
      <c r="E2" s="24"/>
      <c r="F2" s="22"/>
    </row>
    <row r="3" spans="1:6" ht="16.5" customHeight="1">
      <c r="A3" s="25"/>
      <c r="B3" s="25"/>
      <c r="C3" s="25" t="s">
        <v>172</v>
      </c>
      <c r="D3" s="25"/>
      <c r="E3" s="23"/>
      <c r="F3" s="22"/>
    </row>
    <row r="4" spans="1:6" ht="15.75" customHeight="1">
      <c r="A4" s="25"/>
      <c r="B4" s="25"/>
      <c r="C4" s="25" t="s">
        <v>208</v>
      </c>
      <c r="D4" s="25"/>
      <c r="E4" s="23"/>
      <c r="F4" s="22"/>
    </row>
    <row r="5" spans="1:6" ht="52.5" customHeight="1">
      <c r="A5" s="55" t="s">
        <v>207</v>
      </c>
      <c r="B5" s="55"/>
      <c r="C5" s="55"/>
      <c r="D5" s="26"/>
      <c r="E5" s="23"/>
      <c r="F5" s="22"/>
    </row>
    <row r="6" spans="1:6" ht="27" customHeight="1">
      <c r="A6" s="27"/>
      <c r="B6" s="27"/>
      <c r="C6" s="27"/>
      <c r="D6" s="28" t="s">
        <v>173</v>
      </c>
      <c r="E6" s="7"/>
      <c r="F6" s="22"/>
    </row>
    <row r="7" spans="1:4" ht="12.75">
      <c r="A7" s="56" t="s">
        <v>114</v>
      </c>
      <c r="B7" s="56" t="s">
        <v>115</v>
      </c>
      <c r="C7" s="56" t="s">
        <v>202</v>
      </c>
      <c r="D7" s="56" t="s">
        <v>201</v>
      </c>
    </row>
    <row r="8" spans="1:4" ht="12.75">
      <c r="A8" s="56"/>
      <c r="B8" s="56"/>
      <c r="C8" s="56"/>
      <c r="D8" s="56"/>
    </row>
    <row r="9" spans="1:4" ht="89.25" customHeight="1">
      <c r="A9" s="56"/>
      <c r="B9" s="56"/>
      <c r="C9" s="56"/>
      <c r="D9" s="56"/>
    </row>
    <row r="10" spans="1:4" ht="14.25" customHeight="1">
      <c r="A10" s="29" t="s">
        <v>116</v>
      </c>
      <c r="B10" s="30"/>
      <c r="C10" s="31">
        <f>C11+C31+C36+C69</f>
        <v>54340.4</v>
      </c>
      <c r="D10" s="31">
        <f>D11+D31+D36+D69</f>
        <v>54969.29999999999</v>
      </c>
    </row>
    <row r="11" spans="1:4" ht="15.75">
      <c r="A11" s="29" t="s">
        <v>117</v>
      </c>
      <c r="B11" s="30">
        <v>100</v>
      </c>
      <c r="C11" s="31">
        <f>C12</f>
        <v>3569.8</v>
      </c>
      <c r="D11" s="32">
        <f>D12</f>
        <v>3624.7</v>
      </c>
    </row>
    <row r="12" spans="1:4" ht="12.75">
      <c r="A12" s="60" t="s">
        <v>118</v>
      </c>
      <c r="B12" s="54" t="s">
        <v>119</v>
      </c>
      <c r="C12" s="48">
        <f>SUM(C14:C30)</f>
        <v>3569.8</v>
      </c>
      <c r="D12" s="58">
        <f>SUM(D14:D29)</f>
        <v>3624.7</v>
      </c>
    </row>
    <row r="13" spans="1:4" ht="12.75">
      <c r="A13" s="60"/>
      <c r="B13" s="54"/>
      <c r="C13" s="48"/>
      <c r="D13" s="58"/>
    </row>
    <row r="14" spans="1:4" ht="12.75">
      <c r="A14" s="52" t="s">
        <v>28</v>
      </c>
      <c r="B14" s="51" t="s">
        <v>120</v>
      </c>
      <c r="C14" s="47">
        <f>'прил.2'!C18</f>
        <v>0</v>
      </c>
      <c r="D14" s="47">
        <f>'прил.2'!D18</f>
        <v>1615.1</v>
      </c>
    </row>
    <row r="15" spans="1:4" ht="12.75">
      <c r="A15" s="52"/>
      <c r="B15" s="51"/>
      <c r="C15" s="47"/>
      <c r="D15" s="47"/>
    </row>
    <row r="16" spans="1:4" ht="12.75">
      <c r="A16" s="52"/>
      <c r="B16" s="51"/>
      <c r="C16" s="47"/>
      <c r="D16" s="47"/>
    </row>
    <row r="17" spans="1:4" ht="12.75">
      <c r="A17" s="52"/>
      <c r="B17" s="51"/>
      <c r="C17" s="47"/>
      <c r="D17" s="47"/>
    </row>
    <row r="18" spans="1:4" ht="12.75">
      <c r="A18" s="52" t="s">
        <v>29</v>
      </c>
      <c r="B18" s="50" t="s">
        <v>121</v>
      </c>
      <c r="C18" s="47">
        <f>'прил.2'!C19</f>
        <v>0</v>
      </c>
      <c r="D18" s="47">
        <f>'прил.2'!D19</f>
        <v>15.5</v>
      </c>
    </row>
    <row r="19" spans="1:4" ht="12.75">
      <c r="A19" s="52"/>
      <c r="B19" s="50"/>
      <c r="C19" s="47"/>
      <c r="D19" s="47"/>
    </row>
    <row r="20" spans="1:4" ht="12.75">
      <c r="A20" s="52"/>
      <c r="B20" s="50"/>
      <c r="C20" s="47"/>
      <c r="D20" s="47"/>
    </row>
    <row r="21" spans="1:4" ht="12.75">
      <c r="A21" s="52"/>
      <c r="B21" s="50"/>
      <c r="C21" s="47"/>
      <c r="D21" s="47"/>
    </row>
    <row r="22" spans="1:4" ht="12.75">
      <c r="A22" s="52"/>
      <c r="B22" s="50"/>
      <c r="C22" s="47"/>
      <c r="D22" s="47"/>
    </row>
    <row r="23" spans="1:4" ht="12.75">
      <c r="A23" s="52" t="s">
        <v>30</v>
      </c>
      <c r="B23" s="51" t="s">
        <v>122</v>
      </c>
      <c r="C23" s="47">
        <f>'прил.2'!C20</f>
        <v>3569.8</v>
      </c>
      <c r="D23" s="47">
        <f>'прил.2'!D20</f>
        <v>2356</v>
      </c>
    </row>
    <row r="24" spans="1:4" ht="12.75">
      <c r="A24" s="52"/>
      <c r="B24" s="51"/>
      <c r="C24" s="47"/>
      <c r="D24" s="47"/>
    </row>
    <row r="25" spans="1:4" ht="12.75">
      <c r="A25" s="52"/>
      <c r="B25" s="51"/>
      <c r="C25" s="47"/>
      <c r="D25" s="47"/>
    </row>
    <row r="26" spans="1:4" ht="12.75">
      <c r="A26" s="52"/>
      <c r="B26" s="51"/>
      <c r="C26" s="47"/>
      <c r="D26" s="47"/>
    </row>
    <row r="27" spans="1:4" ht="12.75">
      <c r="A27" s="52" t="s">
        <v>31</v>
      </c>
      <c r="B27" s="51" t="s">
        <v>123</v>
      </c>
      <c r="C27" s="47">
        <f>'прил.2'!C21</f>
        <v>0</v>
      </c>
      <c r="D27" s="47">
        <f>'прил.2'!D21</f>
        <v>-361.9</v>
      </c>
    </row>
    <row r="28" spans="1:4" ht="12.75">
      <c r="A28" s="52"/>
      <c r="B28" s="51"/>
      <c r="C28" s="47"/>
      <c r="D28" s="47"/>
    </row>
    <row r="29" spans="1:4" ht="12.75">
      <c r="A29" s="52"/>
      <c r="B29" s="51"/>
      <c r="C29" s="47"/>
      <c r="D29" s="47"/>
    </row>
    <row r="30" spans="1:4" ht="12.75">
      <c r="A30" s="52"/>
      <c r="B30" s="51"/>
      <c r="C30" s="47"/>
      <c r="D30" s="47"/>
    </row>
    <row r="31" spans="1:4" ht="15.75">
      <c r="A31" s="36" t="s">
        <v>124</v>
      </c>
      <c r="B31" s="30">
        <v>161</v>
      </c>
      <c r="C31" s="31">
        <f>C32</f>
        <v>0</v>
      </c>
      <c r="D31" s="32">
        <f>D32</f>
        <v>0</v>
      </c>
    </row>
    <row r="32" spans="1:4" ht="12.75">
      <c r="A32" s="57" t="s">
        <v>125</v>
      </c>
      <c r="B32" s="51" t="s">
        <v>126</v>
      </c>
      <c r="C32" s="47">
        <v>0</v>
      </c>
      <c r="D32" s="47">
        <f>'прил.2'!D55</f>
        <v>0</v>
      </c>
    </row>
    <row r="33" spans="1:4" ht="12.75">
      <c r="A33" s="57"/>
      <c r="B33" s="51"/>
      <c r="C33" s="47"/>
      <c r="D33" s="47"/>
    </row>
    <row r="34" spans="1:4" ht="12.75">
      <c r="A34" s="57"/>
      <c r="B34" s="51"/>
      <c r="C34" s="47"/>
      <c r="D34" s="47"/>
    </row>
    <row r="35" spans="1:4" ht="12.75">
      <c r="A35" s="57"/>
      <c r="B35" s="51"/>
      <c r="C35" s="47"/>
      <c r="D35" s="47"/>
    </row>
    <row r="36" spans="1:4" ht="15.75">
      <c r="A36" s="36" t="s">
        <v>127</v>
      </c>
      <c r="B36" s="30">
        <v>182</v>
      </c>
      <c r="C36" s="31">
        <f>C37+C56+C59</f>
        <v>31073.9</v>
      </c>
      <c r="D36" s="31">
        <f>D37+D56+D59</f>
        <v>31763.699999999997</v>
      </c>
    </row>
    <row r="37" spans="1:4" ht="15.75">
      <c r="A37" s="36" t="s">
        <v>6</v>
      </c>
      <c r="B37" s="30" t="s">
        <v>128</v>
      </c>
      <c r="C37" s="31">
        <f>SUM(C38:C55)</f>
        <v>13835</v>
      </c>
      <c r="D37" s="32">
        <f>SUM(D38:D55)</f>
        <v>13857.699999999999</v>
      </c>
    </row>
    <row r="38" spans="1:4" ht="12.75">
      <c r="A38" s="52" t="s">
        <v>129</v>
      </c>
      <c r="B38" s="50" t="s">
        <v>130</v>
      </c>
      <c r="C38" s="47">
        <f>'прил.2'!C12</f>
        <v>13835</v>
      </c>
      <c r="D38" s="47">
        <f>'прил.2'!D12</f>
        <v>13251.4</v>
      </c>
    </row>
    <row r="39" spans="1:4" ht="12.75">
      <c r="A39" s="52"/>
      <c r="B39" s="50"/>
      <c r="C39" s="47"/>
      <c r="D39" s="47"/>
    </row>
    <row r="40" spans="1:4" ht="12.75">
      <c r="A40" s="52"/>
      <c r="B40" s="50"/>
      <c r="C40" s="47"/>
      <c r="D40" s="47"/>
    </row>
    <row r="41" spans="1:4" ht="12.75">
      <c r="A41" s="52"/>
      <c r="B41" s="50"/>
      <c r="C41" s="47"/>
      <c r="D41" s="47"/>
    </row>
    <row r="42" spans="1:4" ht="12.75">
      <c r="A42" s="57" t="s">
        <v>131</v>
      </c>
      <c r="B42" s="50" t="s">
        <v>132</v>
      </c>
      <c r="C42" s="47">
        <f>'прил.2'!C13</f>
        <v>0</v>
      </c>
      <c r="D42" s="47">
        <f>'прил.2'!D13</f>
        <v>255.9</v>
      </c>
    </row>
    <row r="43" spans="1:4" ht="12.75">
      <c r="A43" s="57"/>
      <c r="B43" s="50"/>
      <c r="C43" s="47"/>
      <c r="D43" s="47"/>
    </row>
    <row r="44" spans="1:4" ht="12.75">
      <c r="A44" s="57"/>
      <c r="B44" s="50"/>
      <c r="C44" s="47"/>
      <c r="D44" s="47"/>
    </row>
    <row r="45" spans="1:4" ht="12.75">
      <c r="A45" s="57"/>
      <c r="B45" s="50"/>
      <c r="C45" s="47"/>
      <c r="D45" s="47"/>
    </row>
    <row r="46" spans="1:4" ht="12.75">
      <c r="A46" s="57"/>
      <c r="B46" s="50"/>
      <c r="C46" s="47"/>
      <c r="D46" s="47"/>
    </row>
    <row r="47" spans="1:4" ht="12.75">
      <c r="A47" s="57"/>
      <c r="B47" s="50"/>
      <c r="C47" s="47"/>
      <c r="D47" s="47"/>
    </row>
    <row r="48" spans="1:4" ht="12.75">
      <c r="A48" s="57" t="s">
        <v>165</v>
      </c>
      <c r="B48" s="50" t="s">
        <v>133</v>
      </c>
      <c r="C48" s="47">
        <f>'прил.2'!C14</f>
        <v>0</v>
      </c>
      <c r="D48" s="47">
        <f>'прил.2'!D14</f>
        <v>333.4</v>
      </c>
    </row>
    <row r="49" spans="1:4" ht="12.75">
      <c r="A49" s="57"/>
      <c r="B49" s="50"/>
      <c r="C49" s="47"/>
      <c r="D49" s="47"/>
    </row>
    <row r="50" spans="1:4" ht="12.75">
      <c r="A50" s="57"/>
      <c r="B50" s="50"/>
      <c r="C50" s="47"/>
      <c r="D50" s="47"/>
    </row>
    <row r="51" spans="1:4" ht="12.75">
      <c r="A51" s="57" t="s">
        <v>134</v>
      </c>
      <c r="B51" s="51" t="s">
        <v>135</v>
      </c>
      <c r="C51" s="47">
        <f>'прил.2'!C15</f>
        <v>0</v>
      </c>
      <c r="D51" s="47">
        <f>'прил.2'!D15</f>
        <v>17</v>
      </c>
    </row>
    <row r="52" spans="1:4" ht="12.75">
      <c r="A52" s="57"/>
      <c r="B52" s="51"/>
      <c r="C52" s="47"/>
      <c r="D52" s="47"/>
    </row>
    <row r="53" spans="1:4" ht="12.75">
      <c r="A53" s="57"/>
      <c r="B53" s="51"/>
      <c r="C53" s="47"/>
      <c r="D53" s="47"/>
    </row>
    <row r="54" spans="1:4" ht="12.75">
      <c r="A54" s="57"/>
      <c r="B54" s="51"/>
      <c r="C54" s="47"/>
      <c r="D54" s="47"/>
    </row>
    <row r="55" spans="1:4" ht="12.75">
      <c r="A55" s="57"/>
      <c r="B55" s="51"/>
      <c r="C55" s="47"/>
      <c r="D55" s="47"/>
    </row>
    <row r="56" spans="1:4" ht="15.75">
      <c r="A56" s="36" t="s">
        <v>136</v>
      </c>
      <c r="B56" s="30" t="s">
        <v>137</v>
      </c>
      <c r="C56" s="31">
        <f>C57</f>
        <v>2006</v>
      </c>
      <c r="D56" s="32">
        <f>D57</f>
        <v>2071.7</v>
      </c>
    </row>
    <row r="57" spans="1:4" ht="15.75">
      <c r="A57" s="33" t="s">
        <v>8</v>
      </c>
      <c r="B57" s="34" t="s">
        <v>138</v>
      </c>
      <c r="C57" s="37">
        <f>C58</f>
        <v>2006</v>
      </c>
      <c r="D57" s="35">
        <f>D58</f>
        <v>2071.7</v>
      </c>
    </row>
    <row r="58" spans="1:4" ht="15.75">
      <c r="A58" s="33" t="s">
        <v>8</v>
      </c>
      <c r="B58" s="34" t="s">
        <v>139</v>
      </c>
      <c r="C58" s="35">
        <f>'прил.2'!C24</f>
        <v>2006</v>
      </c>
      <c r="D58" s="35">
        <f>'прил.2'!D24</f>
        <v>2071.7</v>
      </c>
    </row>
    <row r="59" spans="1:4" ht="15.75">
      <c r="A59" s="36" t="s">
        <v>42</v>
      </c>
      <c r="B59" s="30" t="s">
        <v>140</v>
      </c>
      <c r="C59" s="31">
        <f>C60+C64</f>
        <v>15232.900000000001</v>
      </c>
      <c r="D59" s="31">
        <f>D60+D64</f>
        <v>15834.300000000001</v>
      </c>
    </row>
    <row r="60" spans="1:4" ht="15.75">
      <c r="A60" s="33" t="s">
        <v>26</v>
      </c>
      <c r="B60" s="34" t="s">
        <v>141</v>
      </c>
      <c r="C60" s="37">
        <f>C61</f>
        <v>3634</v>
      </c>
      <c r="D60" s="35">
        <f>D61</f>
        <v>3692.4</v>
      </c>
    </row>
    <row r="61" spans="1:4" ht="12.75">
      <c r="A61" s="52" t="s">
        <v>37</v>
      </c>
      <c r="B61" s="51" t="s">
        <v>142</v>
      </c>
      <c r="C61" s="47">
        <f>'прил.2'!C27</f>
        <v>3634</v>
      </c>
      <c r="D61" s="47">
        <f>'прил.2'!D27</f>
        <v>3692.4</v>
      </c>
    </row>
    <row r="62" spans="1:4" ht="12.75">
      <c r="A62" s="52"/>
      <c r="B62" s="51"/>
      <c r="C62" s="47"/>
      <c r="D62" s="47"/>
    </row>
    <row r="63" spans="1:4" ht="12.75">
      <c r="A63" s="52"/>
      <c r="B63" s="51"/>
      <c r="C63" s="47"/>
      <c r="D63" s="47"/>
    </row>
    <row r="64" spans="1:4" ht="15.75">
      <c r="A64" s="33" t="s">
        <v>10</v>
      </c>
      <c r="B64" s="34" t="s">
        <v>143</v>
      </c>
      <c r="C64" s="37">
        <f>C65+C67</f>
        <v>11598.900000000001</v>
      </c>
      <c r="D64" s="37">
        <f>D65+D67</f>
        <v>12141.900000000001</v>
      </c>
    </row>
    <row r="65" spans="1:4" ht="12.75">
      <c r="A65" s="52" t="s">
        <v>39</v>
      </c>
      <c r="B65" s="51" t="s">
        <v>144</v>
      </c>
      <c r="C65" s="47">
        <f>'прил.2'!C30</f>
        <v>8497.6</v>
      </c>
      <c r="D65" s="47">
        <f>'прил.2'!D30</f>
        <v>8950.6</v>
      </c>
    </row>
    <row r="66" spans="1:4" ht="12.75">
      <c r="A66" s="52"/>
      <c r="B66" s="51"/>
      <c r="C66" s="47"/>
      <c r="D66" s="47"/>
    </row>
    <row r="67" spans="1:4" ht="12.75">
      <c r="A67" s="52" t="s">
        <v>41</v>
      </c>
      <c r="B67" s="51" t="s">
        <v>145</v>
      </c>
      <c r="C67" s="47">
        <f>'прил.2'!C32</f>
        <v>3101.3</v>
      </c>
      <c r="D67" s="47">
        <f>'прил.2'!D32</f>
        <v>3191.3</v>
      </c>
    </row>
    <row r="68" spans="1:4" ht="12.75">
      <c r="A68" s="52"/>
      <c r="B68" s="51"/>
      <c r="C68" s="47"/>
      <c r="D68" s="47"/>
    </row>
    <row r="69" spans="1:4" ht="15.75">
      <c r="A69" s="36" t="s">
        <v>166</v>
      </c>
      <c r="B69" s="30">
        <v>992</v>
      </c>
      <c r="C69" s="31">
        <f>C70+C80+C96+C105+C76+C103</f>
        <v>19696.699999999997</v>
      </c>
      <c r="D69" s="31">
        <f>D70+D80+D96+D105+D76+D103</f>
        <v>19580.899999999998</v>
      </c>
    </row>
    <row r="70" spans="1:4" ht="12.75">
      <c r="A70" s="53" t="s">
        <v>146</v>
      </c>
      <c r="B70" s="54" t="s">
        <v>147</v>
      </c>
      <c r="C70" s="48">
        <f>C72</f>
        <v>386.9</v>
      </c>
      <c r="D70" s="48">
        <f>D72</f>
        <v>388</v>
      </c>
    </row>
    <row r="71" spans="1:4" ht="12.75">
      <c r="A71" s="53"/>
      <c r="B71" s="54"/>
      <c r="C71" s="48"/>
      <c r="D71" s="48"/>
    </row>
    <row r="72" spans="1:4" ht="12.75">
      <c r="A72" s="52" t="s">
        <v>47</v>
      </c>
      <c r="B72" s="50" t="s">
        <v>148</v>
      </c>
      <c r="C72" s="47">
        <f>'прил.2'!C40</f>
        <v>386.9</v>
      </c>
      <c r="D72" s="47">
        <f>'прил.2'!D40</f>
        <v>388</v>
      </c>
    </row>
    <row r="73" spans="1:4" ht="12.75">
      <c r="A73" s="52"/>
      <c r="B73" s="50"/>
      <c r="C73" s="47"/>
      <c r="D73" s="47"/>
    </row>
    <row r="74" spans="1:4" ht="12.75">
      <c r="A74" s="52"/>
      <c r="B74" s="50"/>
      <c r="C74" s="47"/>
      <c r="D74" s="47"/>
    </row>
    <row r="75" spans="1:4" ht="12.75">
      <c r="A75" s="52"/>
      <c r="B75" s="50"/>
      <c r="C75" s="47"/>
      <c r="D75" s="47"/>
    </row>
    <row r="76" spans="1:4" s="43" customFormat="1" ht="17.25" customHeight="1">
      <c r="A76" s="41" t="s">
        <v>193</v>
      </c>
      <c r="B76" s="42" t="s">
        <v>195</v>
      </c>
      <c r="C76" s="32">
        <f aca="true" t="shared" si="0" ref="C76:D78">C77</f>
        <v>0</v>
      </c>
      <c r="D76" s="32">
        <f t="shared" si="0"/>
        <v>0</v>
      </c>
    </row>
    <row r="77" spans="1:4" ht="15.75">
      <c r="A77" s="22" t="s">
        <v>192</v>
      </c>
      <c r="B77" s="18" t="s">
        <v>196</v>
      </c>
      <c r="C77" s="35">
        <f t="shared" si="0"/>
        <v>0</v>
      </c>
      <c r="D77" s="35">
        <f t="shared" si="0"/>
        <v>0</v>
      </c>
    </row>
    <row r="78" spans="1:4" ht="15.75">
      <c r="A78" s="17" t="s">
        <v>190</v>
      </c>
      <c r="B78" s="18" t="s">
        <v>197</v>
      </c>
      <c r="C78" s="35">
        <f t="shared" si="0"/>
        <v>0</v>
      </c>
      <c r="D78" s="35">
        <f t="shared" si="0"/>
        <v>0</v>
      </c>
    </row>
    <row r="79" spans="1:4" ht="15.75">
      <c r="A79" s="17" t="s">
        <v>188</v>
      </c>
      <c r="B79" s="18" t="s">
        <v>198</v>
      </c>
      <c r="C79" s="35">
        <f>'прил.2'!C44</f>
        <v>0</v>
      </c>
      <c r="D79" s="35">
        <f>'прил.2'!D44</f>
        <v>0</v>
      </c>
    </row>
    <row r="80" spans="1:4" ht="15.75">
      <c r="A80" s="36" t="s">
        <v>149</v>
      </c>
      <c r="B80" s="30" t="s">
        <v>150</v>
      </c>
      <c r="C80" s="31">
        <f>'прил.2'!C45</f>
        <v>110</v>
      </c>
      <c r="D80" s="31">
        <f>D81</f>
        <v>110</v>
      </c>
    </row>
    <row r="81" spans="1:4" ht="12.75">
      <c r="A81" s="52" t="s">
        <v>48</v>
      </c>
      <c r="B81" s="51" t="s">
        <v>151</v>
      </c>
      <c r="C81" s="49">
        <f>'прил.2'!C46</f>
        <v>110</v>
      </c>
      <c r="D81" s="49">
        <f>D91+D86</f>
        <v>110</v>
      </c>
    </row>
    <row r="82" spans="1:4" ht="12.75">
      <c r="A82" s="52"/>
      <c r="B82" s="51"/>
      <c r="C82" s="49"/>
      <c r="D82" s="49"/>
    </row>
    <row r="83" spans="1:4" ht="12.75">
      <c r="A83" s="52"/>
      <c r="B83" s="51"/>
      <c r="C83" s="49"/>
      <c r="D83" s="49"/>
    </row>
    <row r="84" spans="1:4" ht="12.75">
      <c r="A84" s="52"/>
      <c r="B84" s="51"/>
      <c r="C84" s="49"/>
      <c r="D84" s="49"/>
    </row>
    <row r="85" spans="1:4" ht="12.75">
      <c r="A85" s="52"/>
      <c r="B85" s="51"/>
      <c r="C85" s="49"/>
      <c r="D85" s="49"/>
    </row>
    <row r="86" spans="1:4" ht="12.75">
      <c r="A86" s="52" t="s">
        <v>33</v>
      </c>
      <c r="B86" s="51" t="s">
        <v>152</v>
      </c>
      <c r="C86" s="47">
        <f>'прил.2'!C49</f>
        <v>0</v>
      </c>
      <c r="D86" s="47">
        <v>0</v>
      </c>
    </row>
    <row r="87" spans="1:4" ht="12.75">
      <c r="A87" s="52"/>
      <c r="B87" s="51"/>
      <c r="C87" s="47"/>
      <c r="D87" s="47"/>
    </row>
    <row r="88" spans="1:4" ht="12.75">
      <c r="A88" s="52"/>
      <c r="B88" s="51"/>
      <c r="C88" s="47"/>
      <c r="D88" s="47"/>
    </row>
    <row r="89" spans="1:4" ht="12.75">
      <c r="A89" s="52"/>
      <c r="B89" s="51"/>
      <c r="C89" s="47"/>
      <c r="D89" s="47"/>
    </row>
    <row r="90" spans="1:4" ht="12.75">
      <c r="A90" s="52"/>
      <c r="B90" s="51"/>
      <c r="C90" s="47"/>
      <c r="D90" s="47"/>
    </row>
    <row r="91" spans="1:4" ht="12.75">
      <c r="A91" s="52" t="s">
        <v>51</v>
      </c>
      <c r="B91" s="51" t="s">
        <v>167</v>
      </c>
      <c r="C91" s="47">
        <f>'прил.2'!C48</f>
        <v>110</v>
      </c>
      <c r="D91" s="47">
        <f>'прил.2'!D50</f>
        <v>110</v>
      </c>
    </row>
    <row r="92" spans="1:4" ht="12.75">
      <c r="A92" s="52"/>
      <c r="B92" s="51"/>
      <c r="C92" s="47"/>
      <c r="D92" s="47"/>
    </row>
    <row r="93" spans="1:4" ht="12.75">
      <c r="A93" s="52"/>
      <c r="B93" s="51"/>
      <c r="C93" s="47"/>
      <c r="D93" s="47"/>
    </row>
    <row r="94" spans="1:4" ht="12.75">
      <c r="A94" s="52"/>
      <c r="B94" s="51"/>
      <c r="C94" s="47"/>
      <c r="D94" s="47"/>
    </row>
    <row r="95" spans="1:4" ht="12.75">
      <c r="A95" s="52"/>
      <c r="B95" s="51"/>
      <c r="C95" s="47"/>
      <c r="D95" s="47"/>
    </row>
    <row r="96" spans="1:4" ht="15.75">
      <c r="A96" s="36" t="s">
        <v>153</v>
      </c>
      <c r="B96" s="30" t="s">
        <v>154</v>
      </c>
      <c r="C96" s="31">
        <f>C97+C101</f>
        <v>104.7</v>
      </c>
      <c r="D96" s="32">
        <f>D97+D101</f>
        <v>104.8</v>
      </c>
    </row>
    <row r="97" spans="1:4" ht="31.5">
      <c r="A97" s="33" t="str">
        <f>'прил.2'!A52</f>
        <v>Денежные взыскания (штрафы) и иные суммы, взыскиваемые с лиц, виновных в совершении преступлений, и в возмещение ущерба имуществу</v>
      </c>
      <c r="B97" s="34" t="s">
        <v>170</v>
      </c>
      <c r="C97" s="37">
        <v>0</v>
      </c>
      <c r="D97" s="37">
        <f>'прил.2'!D52</f>
        <v>16.7</v>
      </c>
    </row>
    <row r="98" spans="1:4" ht="12.75">
      <c r="A98" s="52" t="s">
        <v>52</v>
      </c>
      <c r="B98" s="51" t="s">
        <v>155</v>
      </c>
      <c r="C98" s="47">
        <v>0</v>
      </c>
      <c r="D98" s="47">
        <f>'прил.2'!D53</f>
        <v>16.7</v>
      </c>
    </row>
    <row r="99" spans="1:4" ht="12.75">
      <c r="A99" s="52"/>
      <c r="B99" s="51"/>
      <c r="C99" s="47"/>
      <c r="D99" s="47"/>
    </row>
    <row r="100" spans="1:4" ht="12.75">
      <c r="A100" s="52"/>
      <c r="B100" s="51"/>
      <c r="C100" s="47"/>
      <c r="D100" s="47"/>
    </row>
    <row r="101" spans="1:4" ht="15.75">
      <c r="A101" s="33" t="str">
        <f>'прил.2'!A56</f>
        <v>Прочие поступления от денежных взысканий (штрафов) и иных сумм в возмещение ущерба</v>
      </c>
      <c r="B101" s="33" t="s">
        <v>168</v>
      </c>
      <c r="C101" s="35">
        <f>C102</f>
        <v>104.7</v>
      </c>
      <c r="D101" s="35">
        <f>D102</f>
        <v>88.1</v>
      </c>
    </row>
    <row r="102" spans="1:4" ht="31.5">
      <c r="A102" s="33" t="str">
        <f>'прил.2'!A57</f>
        <v>Прочие поступления от денежных взысканий (штрафов) и иных сумм в возмещение ущерба, зачисляемые в бюджеты сельских поселений</v>
      </c>
      <c r="B102" s="34" t="s">
        <v>169</v>
      </c>
      <c r="C102" s="35">
        <f>'прил.2'!C57</f>
        <v>104.7</v>
      </c>
      <c r="D102" s="35">
        <f>'прил.2'!D57</f>
        <v>88.1</v>
      </c>
    </row>
    <row r="103" spans="1:4" s="43" customFormat="1" ht="15.75">
      <c r="A103" s="41" t="s">
        <v>185</v>
      </c>
      <c r="B103" s="45" t="s">
        <v>200</v>
      </c>
      <c r="C103" s="32">
        <f>C104</f>
        <v>0</v>
      </c>
      <c r="D103" s="32">
        <f>D104</f>
        <v>1.2</v>
      </c>
    </row>
    <row r="104" spans="1:4" ht="15.75">
      <c r="A104" s="17" t="s">
        <v>206</v>
      </c>
      <c r="B104" s="44" t="s">
        <v>205</v>
      </c>
      <c r="C104" s="35">
        <f>'прил.2'!C59</f>
        <v>0</v>
      </c>
      <c r="D104" s="35">
        <f>'прил.2'!D59</f>
        <v>1.2</v>
      </c>
    </row>
    <row r="105" spans="1:4" ht="15.75">
      <c r="A105" s="36" t="s">
        <v>156</v>
      </c>
      <c r="B105" s="30" t="s">
        <v>157</v>
      </c>
      <c r="C105" s="31">
        <f>C106</f>
        <v>19095.1</v>
      </c>
      <c r="D105" s="31">
        <f>D106</f>
        <v>18976.899999999998</v>
      </c>
    </row>
    <row r="106" spans="1:4" ht="12.75" customHeight="1">
      <c r="A106" s="52" t="s">
        <v>158</v>
      </c>
      <c r="B106" s="51" t="s">
        <v>159</v>
      </c>
      <c r="C106" s="49">
        <f>C108+C111+C117</f>
        <v>19095.1</v>
      </c>
      <c r="D106" s="49">
        <f>D108+D111+D117</f>
        <v>18976.899999999998</v>
      </c>
    </row>
    <row r="107" spans="1:4" ht="12.75" customHeight="1">
      <c r="A107" s="52"/>
      <c r="B107" s="51"/>
      <c r="C107" s="49"/>
      <c r="D107" s="49"/>
    </row>
    <row r="108" spans="1:4" ht="12.75">
      <c r="A108" s="52" t="s">
        <v>56</v>
      </c>
      <c r="B108" s="51" t="s">
        <v>160</v>
      </c>
      <c r="C108" s="49">
        <f>C110</f>
        <v>18484.3</v>
      </c>
      <c r="D108" s="47">
        <f>D110</f>
        <v>18366.1</v>
      </c>
    </row>
    <row r="109" spans="1:4" ht="12.75">
      <c r="A109" s="52"/>
      <c r="B109" s="51"/>
      <c r="C109" s="49"/>
      <c r="D109" s="47"/>
    </row>
    <row r="110" spans="1:4" ht="15.75">
      <c r="A110" s="33" t="s">
        <v>57</v>
      </c>
      <c r="B110" s="34" t="s">
        <v>161</v>
      </c>
      <c r="C110" s="37">
        <f>'прил.2'!C64</f>
        <v>18484.3</v>
      </c>
      <c r="D110" s="37">
        <f>'прил.2'!D64</f>
        <v>18366.1</v>
      </c>
    </row>
    <row r="111" spans="1:4" ht="12.75">
      <c r="A111" s="52" t="s">
        <v>58</v>
      </c>
      <c r="B111" s="51" t="s">
        <v>162</v>
      </c>
      <c r="C111" s="49">
        <f>C113+C115</f>
        <v>610.8000000000001</v>
      </c>
      <c r="D111" s="49">
        <f>D113+D115</f>
        <v>610.8000000000001</v>
      </c>
    </row>
    <row r="112" spans="1:4" ht="12.75">
      <c r="A112" s="52"/>
      <c r="B112" s="51"/>
      <c r="C112" s="49"/>
      <c r="D112" s="49"/>
    </row>
    <row r="113" spans="1:4" ht="12.75">
      <c r="A113" s="52" t="s">
        <v>60</v>
      </c>
      <c r="B113" s="51" t="s">
        <v>163</v>
      </c>
      <c r="C113" s="49">
        <f>'прил.2'!C67</f>
        <v>603.2</v>
      </c>
      <c r="D113" s="49">
        <f>'прил.2'!D67</f>
        <v>603.2</v>
      </c>
    </row>
    <row r="114" spans="1:4" ht="12.75">
      <c r="A114" s="52"/>
      <c r="B114" s="51"/>
      <c r="C114" s="49"/>
      <c r="D114" s="49"/>
    </row>
    <row r="115" spans="1:4" ht="12.75">
      <c r="A115" s="52" t="s">
        <v>61</v>
      </c>
      <c r="B115" s="51" t="s">
        <v>164</v>
      </c>
      <c r="C115" s="49">
        <f>'прил.2'!C69</f>
        <v>7.6</v>
      </c>
      <c r="D115" s="49">
        <f>'прил.2'!D69</f>
        <v>7.6</v>
      </c>
    </row>
    <row r="116" spans="1:4" ht="12.75">
      <c r="A116" s="52"/>
      <c r="B116" s="51"/>
      <c r="C116" s="49"/>
      <c r="D116" s="49"/>
    </row>
    <row r="117" spans="1:4" ht="31.5">
      <c r="A117" s="38" t="str">
        <f>'прил.2'!A70</f>
        <v>ВОЗВРАТ ОСТАТКОВ СУБСИДИЙ, СУБВЕНЦИЙ И ИНЫХ МЕЖБЮДЖЕТНЫХ ТРАНСФЕРТОВ, ИМЕЮЩИХ ЦЕЛЕВОЕ НАЗНАЧЕНИЕ, ПРОШЛЫХ ЛЕТ</v>
      </c>
      <c r="B117" s="34" t="s">
        <v>174</v>
      </c>
      <c r="C117" s="46">
        <f>'прил.2'!C70</f>
        <v>0</v>
      </c>
      <c r="D117" s="46">
        <f>'прил.2'!D70</f>
        <v>0</v>
      </c>
    </row>
    <row r="118" spans="1:4" ht="31.5">
      <c r="A118" s="33" t="str">
        <f>'прил.2'!A71</f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B118" s="34" t="s">
        <v>199</v>
      </c>
      <c r="C118" s="46">
        <f>'прил.2'!C71</f>
        <v>0</v>
      </c>
      <c r="D118" s="46">
        <f>'прил.2'!D71</f>
        <v>0</v>
      </c>
    </row>
    <row r="120" spans="1:5" ht="12.75">
      <c r="A120" s="9"/>
      <c r="B120" s="12"/>
      <c r="C120" s="4"/>
      <c r="D120" s="4"/>
      <c r="E120" s="4"/>
    </row>
    <row r="121" spans="1:6" ht="18.75">
      <c r="A121" s="5" t="s">
        <v>32</v>
      </c>
      <c r="B121" s="13"/>
      <c r="C121" s="4"/>
      <c r="D121" s="59" t="s">
        <v>175</v>
      </c>
      <c r="E121" s="59"/>
      <c r="F121" s="59"/>
    </row>
  </sheetData>
  <sheetProtection/>
  <mergeCells count="102">
    <mergeCell ref="C12:C13"/>
    <mergeCell ref="D23:D26"/>
    <mergeCell ref="D121:F121"/>
    <mergeCell ref="A7:A9"/>
    <mergeCell ref="B7:B9"/>
    <mergeCell ref="D7:D9"/>
    <mergeCell ref="A12:A13"/>
    <mergeCell ref="B12:B13"/>
    <mergeCell ref="A14:A17"/>
    <mergeCell ref="B14:B17"/>
    <mergeCell ref="C14:C17"/>
    <mergeCell ref="A42:A47"/>
    <mergeCell ref="A48:A50"/>
    <mergeCell ref="A51:A55"/>
    <mergeCell ref="B51:B55"/>
    <mergeCell ref="D12:D13"/>
    <mergeCell ref="A18:A22"/>
    <mergeCell ref="A23:A26"/>
    <mergeCell ref="B23:B26"/>
    <mergeCell ref="A27:A30"/>
    <mergeCell ref="B27:B30"/>
    <mergeCell ref="A70:A71"/>
    <mergeCell ref="B70:B71"/>
    <mergeCell ref="A72:A75"/>
    <mergeCell ref="A5:C5"/>
    <mergeCell ref="C7:C9"/>
    <mergeCell ref="A65:A66"/>
    <mergeCell ref="B65:B66"/>
    <mergeCell ref="A67:A68"/>
    <mergeCell ref="A32:A35"/>
    <mergeCell ref="B32:B35"/>
    <mergeCell ref="A38:A41"/>
    <mergeCell ref="A98:A100"/>
    <mergeCell ref="B98:B100"/>
    <mergeCell ref="A106:A107"/>
    <mergeCell ref="B106:B107"/>
    <mergeCell ref="A81:A85"/>
    <mergeCell ref="B81:B85"/>
    <mergeCell ref="A91:A95"/>
    <mergeCell ref="B91:B95"/>
    <mergeCell ref="A61:A63"/>
    <mergeCell ref="A86:A90"/>
    <mergeCell ref="B86:B90"/>
    <mergeCell ref="C115:C116"/>
    <mergeCell ref="A108:A109"/>
    <mergeCell ref="B108:B109"/>
    <mergeCell ref="A111:A112"/>
    <mergeCell ref="B111:B112"/>
    <mergeCell ref="A113:A114"/>
    <mergeCell ref="B113:B114"/>
    <mergeCell ref="C18:C22"/>
    <mergeCell ref="B18:B22"/>
    <mergeCell ref="D18:D22"/>
    <mergeCell ref="A115:A116"/>
    <mergeCell ref="B115:B116"/>
    <mergeCell ref="B48:B50"/>
    <mergeCell ref="C27:C30"/>
    <mergeCell ref="D27:D30"/>
    <mergeCell ref="C23:C26"/>
    <mergeCell ref="C32:C35"/>
    <mergeCell ref="D32:D35"/>
    <mergeCell ref="B72:B75"/>
    <mergeCell ref="D14:D17"/>
    <mergeCell ref="B38:B41"/>
    <mergeCell ref="C38:C41"/>
    <mergeCell ref="D38:D41"/>
    <mergeCell ref="B42:B47"/>
    <mergeCell ref="B67:B68"/>
    <mergeCell ref="B61:B63"/>
    <mergeCell ref="C72:C75"/>
    <mergeCell ref="D115:D116"/>
    <mergeCell ref="C113:C114"/>
    <mergeCell ref="D113:D114"/>
    <mergeCell ref="D111:D112"/>
    <mergeCell ref="C111:C112"/>
    <mergeCell ref="D108:D109"/>
    <mergeCell ref="C108:C109"/>
    <mergeCell ref="C91:C95"/>
    <mergeCell ref="D91:D95"/>
    <mergeCell ref="C81:C85"/>
    <mergeCell ref="D81:D85"/>
    <mergeCell ref="C106:C107"/>
    <mergeCell ref="D106:D107"/>
    <mergeCell ref="C98:C100"/>
    <mergeCell ref="D98:D100"/>
    <mergeCell ref="C70:C71"/>
    <mergeCell ref="D72:D75"/>
    <mergeCell ref="D70:D71"/>
    <mergeCell ref="C86:C90"/>
    <mergeCell ref="D86:D90"/>
    <mergeCell ref="C67:C68"/>
    <mergeCell ref="D67:D68"/>
    <mergeCell ref="C48:C50"/>
    <mergeCell ref="D48:D50"/>
    <mergeCell ref="C42:C47"/>
    <mergeCell ref="D42:D47"/>
    <mergeCell ref="C65:C66"/>
    <mergeCell ref="D65:D66"/>
    <mergeCell ref="C61:C63"/>
    <mergeCell ref="D61:D63"/>
    <mergeCell ref="C51:C55"/>
    <mergeCell ref="D51:D55"/>
  </mergeCells>
  <hyperlinks>
    <hyperlink ref="A32" r:id="rId1" display="http://internet.garant.ru/#/document/70353464/entry/2"/>
    <hyperlink ref="A42" r:id="rId2" display="http://internet.garant.ru/#/document/10900200/entry/227"/>
    <hyperlink ref="A48" r:id="rId3" display="http://internet.garant.ru/#/document/10900200/entry/228"/>
    <hyperlink ref="A51" r:id="rId4" display="http://internet.garant.ru/#/document/10900200/entry/22701"/>
  </hyperlinks>
  <printOptions/>
  <pageMargins left="0.7086614173228347" right="0.7086614173228347" top="0.7480314960629921" bottom="0.3937007874015748" header="0.31496062992125984" footer="0.31496062992125984"/>
  <pageSetup fitToHeight="18" fitToWidth="1" horizontalDpi="600" verticalDpi="600" orientation="landscape" paperSize="9" scale="66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view="pageBreakPreview" zoomScale="90" zoomScaleSheetLayoutView="90" zoomScalePageLayoutView="0" workbookViewId="0" topLeftCell="A1">
      <selection activeCell="C2" sqref="C2:E2"/>
    </sheetView>
  </sheetViews>
  <sheetFormatPr defaultColWidth="9.140625" defaultRowHeight="12.75"/>
  <cols>
    <col min="1" max="1" width="46.28125" style="9" customWidth="1"/>
    <col min="2" max="2" width="29.28125" style="12" customWidth="1"/>
    <col min="3" max="3" width="20.28125" style="4" customWidth="1"/>
    <col min="4" max="4" width="19.57421875" style="4" customWidth="1"/>
    <col min="5" max="5" width="16.00390625" style="4" customWidth="1"/>
    <col min="6" max="16384" width="9.140625" style="4" customWidth="1"/>
  </cols>
  <sheetData>
    <row r="1" spans="2:4" s="8" customFormat="1" ht="17.25" customHeight="1">
      <c r="B1" s="10"/>
      <c r="C1" s="61" t="s">
        <v>113</v>
      </c>
      <c r="D1" s="62"/>
    </row>
    <row r="2" spans="2:5" s="8" customFormat="1" ht="63.75" customHeight="1">
      <c r="B2" s="10"/>
      <c r="C2" s="63" t="s">
        <v>209</v>
      </c>
      <c r="D2" s="62"/>
      <c r="E2" s="62"/>
    </row>
    <row r="3" spans="1:5" ht="53.25" customHeight="1">
      <c r="A3" s="66" t="s">
        <v>112</v>
      </c>
      <c r="B3" s="62"/>
      <c r="C3" s="62"/>
      <c r="D3" s="62"/>
      <c r="E3" s="62"/>
    </row>
    <row r="4" spans="1:5" ht="6.75" customHeight="1">
      <c r="A4" s="1"/>
      <c r="B4" s="11"/>
      <c r="C4" s="3"/>
      <c r="D4" s="3"/>
      <c r="E4" s="2"/>
    </row>
    <row r="5" spans="1:5" ht="18.75" customHeight="1">
      <c r="A5" s="14"/>
      <c r="B5" s="15"/>
      <c r="C5" s="16"/>
      <c r="D5" s="16"/>
      <c r="E5" s="7" t="s">
        <v>1</v>
      </c>
    </row>
    <row r="6" spans="1:5" ht="12.75" customHeight="1">
      <c r="A6" s="64" t="s">
        <v>2</v>
      </c>
      <c r="B6" s="64" t="s">
        <v>3</v>
      </c>
      <c r="C6" s="67" t="s">
        <v>202</v>
      </c>
      <c r="D6" s="64" t="s">
        <v>201</v>
      </c>
      <c r="E6" s="69" t="s">
        <v>203</v>
      </c>
    </row>
    <row r="7" spans="1:5" ht="113.25" customHeight="1">
      <c r="A7" s="68"/>
      <c r="B7" s="65"/>
      <c r="C7" s="68"/>
      <c r="D7" s="64"/>
      <c r="E7" s="69"/>
    </row>
    <row r="8" spans="1:5" ht="31.5">
      <c r="A8" s="17" t="s">
        <v>34</v>
      </c>
      <c r="B8" s="18" t="s">
        <v>63</v>
      </c>
      <c r="C8" s="20">
        <f>C9+C60</f>
        <v>54340.399999999994</v>
      </c>
      <c r="D8" s="20">
        <f>D9+D60</f>
        <v>54969.3</v>
      </c>
      <c r="E8" s="19">
        <f>D8/C8*100</f>
        <v>101.15733413813666</v>
      </c>
    </row>
    <row r="9" spans="1:5" ht="31.5">
      <c r="A9" s="17" t="s">
        <v>4</v>
      </c>
      <c r="B9" s="18" t="s">
        <v>64</v>
      </c>
      <c r="C9" s="20">
        <f>C10+C16+C22+C25+C33+C37+C45+C51+C41+C58</f>
        <v>35245.299999999996</v>
      </c>
      <c r="D9" s="20">
        <f>D10+D16+D22+D25+D33+D37+D45+D51+D41+D58</f>
        <v>35992.4</v>
      </c>
      <c r="E9" s="19">
        <f aca="true" t="shared" si="0" ref="E9:E69">D9/C9*100</f>
        <v>102.11971525281388</v>
      </c>
    </row>
    <row r="10" spans="1:5" ht="15.75">
      <c r="A10" s="17" t="s">
        <v>5</v>
      </c>
      <c r="B10" s="18" t="s">
        <v>65</v>
      </c>
      <c r="C10" s="20">
        <f>C11</f>
        <v>13835</v>
      </c>
      <c r="D10" s="20">
        <f>D11</f>
        <v>13857.699999999999</v>
      </c>
      <c r="E10" s="19">
        <f t="shared" si="0"/>
        <v>100.16407661727501</v>
      </c>
    </row>
    <row r="11" spans="1:5" ht="15.75">
      <c r="A11" s="17" t="s">
        <v>6</v>
      </c>
      <c r="B11" s="18" t="s">
        <v>66</v>
      </c>
      <c r="C11" s="20">
        <f>C12+C13+C14+C15</f>
        <v>13835</v>
      </c>
      <c r="D11" s="20">
        <f>D12+D13+D14+D15</f>
        <v>13857.699999999999</v>
      </c>
      <c r="E11" s="19">
        <f t="shared" si="0"/>
        <v>100.16407661727501</v>
      </c>
    </row>
    <row r="12" spans="1:5" ht="110.25">
      <c r="A12" s="17" t="s">
        <v>14</v>
      </c>
      <c r="B12" s="18" t="s">
        <v>67</v>
      </c>
      <c r="C12" s="20">
        <v>13835</v>
      </c>
      <c r="D12" s="20">
        <v>13251.4</v>
      </c>
      <c r="E12" s="19">
        <f t="shared" si="0"/>
        <v>95.7817130466209</v>
      </c>
    </row>
    <row r="13" spans="1:5" ht="173.25">
      <c r="A13" s="17" t="s">
        <v>15</v>
      </c>
      <c r="B13" s="18" t="s">
        <v>68</v>
      </c>
      <c r="C13" s="20">
        <v>0</v>
      </c>
      <c r="D13" s="20">
        <v>255.9</v>
      </c>
      <c r="E13" s="40" t="s">
        <v>17</v>
      </c>
    </row>
    <row r="14" spans="1:5" ht="63">
      <c r="A14" s="17" t="s">
        <v>16</v>
      </c>
      <c r="B14" s="18" t="s">
        <v>69</v>
      </c>
      <c r="C14" s="20">
        <v>0</v>
      </c>
      <c r="D14" s="20">
        <v>333.4</v>
      </c>
      <c r="E14" s="40" t="s">
        <v>17</v>
      </c>
    </row>
    <row r="15" spans="1:5" ht="126">
      <c r="A15" s="17" t="s">
        <v>35</v>
      </c>
      <c r="B15" s="18" t="s">
        <v>70</v>
      </c>
      <c r="C15" s="20">
        <v>0</v>
      </c>
      <c r="D15" s="20">
        <v>17</v>
      </c>
      <c r="E15" s="40" t="s">
        <v>17</v>
      </c>
    </row>
    <row r="16" spans="1:5" ht="63">
      <c r="A16" s="17" t="s">
        <v>27</v>
      </c>
      <c r="B16" s="18" t="s">
        <v>71</v>
      </c>
      <c r="C16" s="20">
        <f>C17</f>
        <v>3569.8</v>
      </c>
      <c r="D16" s="20">
        <f>D17</f>
        <v>3624.7</v>
      </c>
      <c r="E16" s="19">
        <f t="shared" si="0"/>
        <v>101.53790128298503</v>
      </c>
    </row>
    <row r="17" spans="1:5" ht="47.25">
      <c r="A17" s="17" t="s">
        <v>36</v>
      </c>
      <c r="B17" s="18" t="s">
        <v>72</v>
      </c>
      <c r="C17" s="20">
        <f>C18+C19+C20+C21</f>
        <v>3569.8</v>
      </c>
      <c r="D17" s="20">
        <f>D18+D19+D20+D21</f>
        <v>3624.7</v>
      </c>
      <c r="E17" s="19">
        <f t="shared" si="0"/>
        <v>101.53790128298503</v>
      </c>
    </row>
    <row r="18" spans="1:5" ht="110.25">
      <c r="A18" s="17" t="s">
        <v>28</v>
      </c>
      <c r="B18" s="18" t="s">
        <v>73</v>
      </c>
      <c r="C18" s="20">
        <v>0</v>
      </c>
      <c r="D18" s="20">
        <v>1615.1</v>
      </c>
      <c r="E18" s="40" t="s">
        <v>17</v>
      </c>
    </row>
    <row r="19" spans="1:5" ht="126">
      <c r="A19" s="17" t="s">
        <v>29</v>
      </c>
      <c r="B19" s="18" t="s">
        <v>74</v>
      </c>
      <c r="C19" s="20">
        <v>0</v>
      </c>
      <c r="D19" s="20">
        <v>15.5</v>
      </c>
      <c r="E19" s="40" t="s">
        <v>17</v>
      </c>
    </row>
    <row r="20" spans="1:5" ht="110.25">
      <c r="A20" s="17" t="s">
        <v>30</v>
      </c>
      <c r="B20" s="18" t="s">
        <v>75</v>
      </c>
      <c r="C20" s="20">
        <v>3569.8</v>
      </c>
      <c r="D20" s="20">
        <v>2356</v>
      </c>
      <c r="E20" s="19">
        <f t="shared" si="0"/>
        <v>65.99809513137991</v>
      </c>
    </row>
    <row r="21" spans="1:5" ht="110.25">
      <c r="A21" s="17" t="s">
        <v>31</v>
      </c>
      <c r="B21" s="18" t="s">
        <v>76</v>
      </c>
      <c r="C21" s="20">
        <v>0</v>
      </c>
      <c r="D21" s="20">
        <v>-361.9</v>
      </c>
      <c r="E21" s="40" t="s">
        <v>17</v>
      </c>
    </row>
    <row r="22" spans="1:5" ht="15.75">
      <c r="A22" s="17" t="s">
        <v>7</v>
      </c>
      <c r="B22" s="18" t="s">
        <v>77</v>
      </c>
      <c r="C22" s="20">
        <f>C23</f>
        <v>2006</v>
      </c>
      <c r="D22" s="20">
        <f>D23</f>
        <v>2071.7</v>
      </c>
      <c r="E22" s="19">
        <f t="shared" si="0"/>
        <v>103.27517447657029</v>
      </c>
    </row>
    <row r="23" spans="1:5" ht="15.75">
      <c r="A23" s="17" t="s">
        <v>8</v>
      </c>
      <c r="B23" s="18" t="s">
        <v>78</v>
      </c>
      <c r="C23" s="20">
        <f>C24</f>
        <v>2006</v>
      </c>
      <c r="D23" s="20">
        <f>D24</f>
        <v>2071.7</v>
      </c>
      <c r="E23" s="19">
        <f t="shared" si="0"/>
        <v>103.27517447657029</v>
      </c>
    </row>
    <row r="24" spans="1:5" ht="15.75">
      <c r="A24" s="17" t="s">
        <v>8</v>
      </c>
      <c r="B24" s="18" t="s">
        <v>79</v>
      </c>
      <c r="C24" s="20">
        <v>2006</v>
      </c>
      <c r="D24" s="20">
        <v>2071.7</v>
      </c>
      <c r="E24" s="19">
        <f t="shared" si="0"/>
        <v>103.27517447657029</v>
      </c>
    </row>
    <row r="25" spans="1:5" ht="15.75">
      <c r="A25" s="17" t="s">
        <v>9</v>
      </c>
      <c r="B25" s="18" t="s">
        <v>80</v>
      </c>
      <c r="C25" s="20">
        <f>C26+C28</f>
        <v>15232.900000000001</v>
      </c>
      <c r="D25" s="20">
        <f>D26+D28</f>
        <v>15834.300000000001</v>
      </c>
      <c r="E25" s="19">
        <f t="shared" si="0"/>
        <v>103.94803353268254</v>
      </c>
    </row>
    <row r="26" spans="1:5" ht="15.75">
      <c r="A26" s="17" t="s">
        <v>26</v>
      </c>
      <c r="B26" s="18" t="s">
        <v>81</v>
      </c>
      <c r="C26" s="20">
        <f>C27</f>
        <v>3634</v>
      </c>
      <c r="D26" s="20">
        <f>D27</f>
        <v>3692.4</v>
      </c>
      <c r="E26" s="19">
        <f t="shared" si="0"/>
        <v>101.60704457897634</v>
      </c>
    </row>
    <row r="27" spans="1:5" ht="63">
      <c r="A27" s="17" t="s">
        <v>37</v>
      </c>
      <c r="B27" s="18" t="s">
        <v>82</v>
      </c>
      <c r="C27" s="20">
        <v>3634</v>
      </c>
      <c r="D27" s="20">
        <v>3692.4</v>
      </c>
      <c r="E27" s="19">
        <f t="shared" si="0"/>
        <v>101.60704457897634</v>
      </c>
    </row>
    <row r="28" spans="1:5" ht="15.75">
      <c r="A28" s="17" t="s">
        <v>10</v>
      </c>
      <c r="B28" s="18" t="s">
        <v>83</v>
      </c>
      <c r="C28" s="20">
        <f>C29+C31</f>
        <v>11598.900000000001</v>
      </c>
      <c r="D28" s="20">
        <f>D29+D31</f>
        <v>12141.900000000001</v>
      </c>
      <c r="E28" s="19">
        <f t="shared" si="0"/>
        <v>104.68147841605668</v>
      </c>
    </row>
    <row r="29" spans="1:5" ht="15.75">
      <c r="A29" s="17" t="s">
        <v>38</v>
      </c>
      <c r="B29" s="18" t="s">
        <v>84</v>
      </c>
      <c r="C29" s="20">
        <f>C30</f>
        <v>8497.6</v>
      </c>
      <c r="D29" s="20">
        <f>D30</f>
        <v>8950.6</v>
      </c>
      <c r="E29" s="19">
        <f t="shared" si="0"/>
        <v>105.33091696479006</v>
      </c>
    </row>
    <row r="30" spans="1:5" ht="63">
      <c r="A30" s="17" t="s">
        <v>39</v>
      </c>
      <c r="B30" s="18" t="s">
        <v>85</v>
      </c>
      <c r="C30" s="20">
        <v>8497.6</v>
      </c>
      <c r="D30" s="20">
        <v>8950.6</v>
      </c>
      <c r="E30" s="19">
        <f t="shared" si="0"/>
        <v>105.33091696479006</v>
      </c>
    </row>
    <row r="31" spans="1:5" ht="15.75">
      <c r="A31" s="17" t="s">
        <v>40</v>
      </c>
      <c r="B31" s="18" t="s">
        <v>86</v>
      </c>
      <c r="C31" s="20">
        <f>C32</f>
        <v>3101.3</v>
      </c>
      <c r="D31" s="20">
        <f>D32</f>
        <v>3191.3</v>
      </c>
      <c r="E31" s="19">
        <f t="shared" si="0"/>
        <v>102.90200883500466</v>
      </c>
    </row>
    <row r="32" spans="1:5" ht="63">
      <c r="A32" s="17" t="s">
        <v>41</v>
      </c>
      <c r="B32" s="18" t="s">
        <v>87</v>
      </c>
      <c r="C32" s="20">
        <v>3101.3</v>
      </c>
      <c r="D32" s="20">
        <v>3191.3</v>
      </c>
      <c r="E32" s="19">
        <f t="shared" si="0"/>
        <v>102.90200883500466</v>
      </c>
    </row>
    <row r="33" spans="1:5" ht="47.25">
      <c r="A33" s="17" t="s">
        <v>11</v>
      </c>
      <c r="B33" s="18" t="s">
        <v>88</v>
      </c>
      <c r="C33" s="20">
        <f aca="true" t="shared" si="1" ref="C33:D35">C34</f>
        <v>0</v>
      </c>
      <c r="D33" s="20">
        <f t="shared" si="1"/>
        <v>0</v>
      </c>
      <c r="E33" s="40" t="s">
        <v>17</v>
      </c>
    </row>
    <row r="34" spans="1:5" ht="15.75">
      <c r="A34" s="17" t="s">
        <v>42</v>
      </c>
      <c r="B34" s="18" t="s">
        <v>89</v>
      </c>
      <c r="C34" s="20">
        <f t="shared" si="1"/>
        <v>0</v>
      </c>
      <c r="D34" s="20">
        <f t="shared" si="1"/>
        <v>0</v>
      </c>
      <c r="E34" s="40" t="s">
        <v>17</v>
      </c>
    </row>
    <row r="35" spans="1:5" ht="31.5">
      <c r="A35" s="17" t="s">
        <v>43</v>
      </c>
      <c r="B35" s="18" t="s">
        <v>90</v>
      </c>
      <c r="C35" s="20">
        <f t="shared" si="1"/>
        <v>0</v>
      </c>
      <c r="D35" s="20">
        <f t="shared" si="1"/>
        <v>0</v>
      </c>
      <c r="E35" s="40" t="s">
        <v>17</v>
      </c>
    </row>
    <row r="36" spans="1:5" ht="63">
      <c r="A36" s="17" t="s">
        <v>44</v>
      </c>
      <c r="B36" s="18" t="s">
        <v>91</v>
      </c>
      <c r="C36" s="20">
        <v>0</v>
      </c>
      <c r="D36" s="20">
        <v>0</v>
      </c>
      <c r="E36" s="40" t="s">
        <v>17</v>
      </c>
    </row>
    <row r="37" spans="1:5" ht="63">
      <c r="A37" s="17" t="s">
        <v>12</v>
      </c>
      <c r="B37" s="18" t="s">
        <v>92</v>
      </c>
      <c r="C37" s="20">
        <f aca="true" t="shared" si="2" ref="C37:D39">C38</f>
        <v>386.9</v>
      </c>
      <c r="D37" s="20">
        <f t="shared" si="2"/>
        <v>388</v>
      </c>
      <c r="E37" s="19">
        <f t="shared" si="0"/>
        <v>100.28431119152236</v>
      </c>
    </row>
    <row r="38" spans="1:5" ht="141.75">
      <c r="A38" s="17" t="s">
        <v>45</v>
      </c>
      <c r="B38" s="18" t="s">
        <v>93</v>
      </c>
      <c r="C38" s="20">
        <f t="shared" si="2"/>
        <v>386.9</v>
      </c>
      <c r="D38" s="20">
        <f t="shared" si="2"/>
        <v>388</v>
      </c>
      <c r="E38" s="19">
        <f t="shared" si="0"/>
        <v>100.28431119152236</v>
      </c>
    </row>
    <row r="39" spans="1:5" ht="110.25">
      <c r="A39" s="17" t="s">
        <v>46</v>
      </c>
      <c r="B39" s="18" t="s">
        <v>94</v>
      </c>
      <c r="C39" s="20">
        <f t="shared" si="2"/>
        <v>386.9</v>
      </c>
      <c r="D39" s="20">
        <f t="shared" si="2"/>
        <v>388</v>
      </c>
      <c r="E39" s="19">
        <f t="shared" si="0"/>
        <v>100.28431119152236</v>
      </c>
    </row>
    <row r="40" spans="1:5" ht="94.5">
      <c r="A40" s="17" t="s">
        <v>47</v>
      </c>
      <c r="B40" s="18" t="s">
        <v>95</v>
      </c>
      <c r="C40" s="20">
        <v>386.9</v>
      </c>
      <c r="D40" s="20">
        <v>388</v>
      </c>
      <c r="E40" s="19">
        <f t="shared" si="0"/>
        <v>100.28431119152236</v>
      </c>
    </row>
    <row r="41" spans="1:5" ht="47.25">
      <c r="A41" s="17" t="s">
        <v>193</v>
      </c>
      <c r="B41" s="39" t="s">
        <v>194</v>
      </c>
      <c r="C41" s="20">
        <f aca="true" t="shared" si="3" ref="C41:D43">C42</f>
        <v>0</v>
      </c>
      <c r="D41" s="20">
        <f t="shared" si="3"/>
        <v>0</v>
      </c>
      <c r="E41" s="40" t="s">
        <v>17</v>
      </c>
    </row>
    <row r="42" spans="1:5" ht="15.75">
      <c r="A42" s="22" t="s">
        <v>192</v>
      </c>
      <c r="B42" s="18" t="s">
        <v>191</v>
      </c>
      <c r="C42" s="20">
        <f t="shared" si="3"/>
        <v>0</v>
      </c>
      <c r="D42" s="20">
        <f t="shared" si="3"/>
        <v>0</v>
      </c>
      <c r="E42" s="40" t="s">
        <v>17</v>
      </c>
    </row>
    <row r="43" spans="1:5" ht="31.5">
      <c r="A43" s="17" t="s">
        <v>190</v>
      </c>
      <c r="B43" s="18" t="s">
        <v>189</v>
      </c>
      <c r="C43" s="20">
        <f t="shared" si="3"/>
        <v>0</v>
      </c>
      <c r="D43" s="20">
        <f t="shared" si="3"/>
        <v>0</v>
      </c>
      <c r="E43" s="40" t="s">
        <v>17</v>
      </c>
    </row>
    <row r="44" spans="1:5" ht="31.5">
      <c r="A44" s="17" t="s">
        <v>188</v>
      </c>
      <c r="B44" s="18" t="s">
        <v>187</v>
      </c>
      <c r="C44" s="20">
        <v>0</v>
      </c>
      <c r="D44" s="20">
        <v>0</v>
      </c>
      <c r="E44" s="40" t="s">
        <v>17</v>
      </c>
    </row>
    <row r="45" spans="1:5" ht="47.25">
      <c r="A45" s="17" t="s">
        <v>13</v>
      </c>
      <c r="B45" s="18" t="s">
        <v>96</v>
      </c>
      <c r="C45" s="20">
        <f>C46</f>
        <v>110</v>
      </c>
      <c r="D45" s="20">
        <f>D46</f>
        <v>110</v>
      </c>
      <c r="E45" s="19">
        <f t="shared" si="0"/>
        <v>100</v>
      </c>
    </row>
    <row r="46" spans="1:5" ht="126">
      <c r="A46" s="17" t="s">
        <v>48</v>
      </c>
      <c r="B46" s="18" t="s">
        <v>97</v>
      </c>
      <c r="C46" s="20">
        <f>C47+C48</f>
        <v>110</v>
      </c>
      <c r="D46" s="20">
        <f>D47+D48</f>
        <v>110</v>
      </c>
      <c r="E46" s="19">
        <f t="shared" si="0"/>
        <v>100</v>
      </c>
    </row>
    <row r="47" spans="1:5" ht="126">
      <c r="A47" s="17" t="s">
        <v>49</v>
      </c>
      <c r="B47" s="18" t="s">
        <v>98</v>
      </c>
      <c r="C47" s="20">
        <f>C49</f>
        <v>0</v>
      </c>
      <c r="D47" s="20">
        <f>D49</f>
        <v>0</v>
      </c>
      <c r="E47" s="40" t="s">
        <v>17</v>
      </c>
    </row>
    <row r="48" spans="1:5" ht="141.75">
      <c r="A48" s="17" t="s">
        <v>50</v>
      </c>
      <c r="B48" s="18" t="s">
        <v>99</v>
      </c>
      <c r="C48" s="20">
        <f>C50</f>
        <v>110</v>
      </c>
      <c r="D48" s="20">
        <f>D50</f>
        <v>110</v>
      </c>
      <c r="E48" s="19">
        <f t="shared" si="0"/>
        <v>100</v>
      </c>
    </row>
    <row r="49" spans="1:5" ht="126">
      <c r="A49" s="17" t="s">
        <v>33</v>
      </c>
      <c r="B49" s="18" t="s">
        <v>100</v>
      </c>
      <c r="C49" s="20">
        <v>0</v>
      </c>
      <c r="D49" s="20">
        <v>0</v>
      </c>
      <c r="E49" s="40" t="s">
        <v>17</v>
      </c>
    </row>
    <row r="50" spans="1:5" ht="141.75">
      <c r="A50" s="17" t="s">
        <v>51</v>
      </c>
      <c r="B50" s="18" t="s">
        <v>101</v>
      </c>
      <c r="C50" s="20">
        <v>110</v>
      </c>
      <c r="D50" s="20">
        <v>110</v>
      </c>
      <c r="E50" s="19">
        <f t="shared" si="0"/>
        <v>100</v>
      </c>
    </row>
    <row r="51" spans="1:5" ht="31.5">
      <c r="A51" s="17" t="s">
        <v>18</v>
      </c>
      <c r="B51" s="18" t="s">
        <v>102</v>
      </c>
      <c r="C51" s="20">
        <f>C52+C54+C56</f>
        <v>104.7</v>
      </c>
      <c r="D51" s="20">
        <f>D52+D54+D56</f>
        <v>104.8</v>
      </c>
      <c r="E51" s="19">
        <f t="shared" si="0"/>
        <v>100.09551098376312</v>
      </c>
    </row>
    <row r="52" spans="1:5" ht="63">
      <c r="A52" s="17" t="s">
        <v>19</v>
      </c>
      <c r="B52" s="18" t="s">
        <v>103</v>
      </c>
      <c r="C52" s="20">
        <f>C53</f>
        <v>0</v>
      </c>
      <c r="D52" s="20">
        <f>D53</f>
        <v>16.7</v>
      </c>
      <c r="E52" s="40" t="s">
        <v>17</v>
      </c>
    </row>
    <row r="53" spans="1:5" ht="78.75">
      <c r="A53" s="17" t="s">
        <v>52</v>
      </c>
      <c r="B53" s="18" t="s">
        <v>104</v>
      </c>
      <c r="C53" s="20">
        <v>0</v>
      </c>
      <c r="D53" s="20">
        <v>16.7</v>
      </c>
      <c r="E53" s="40" t="s">
        <v>17</v>
      </c>
    </row>
    <row r="54" spans="1:5" ht="94.5">
      <c r="A54" s="17" t="s">
        <v>53</v>
      </c>
      <c r="B54" s="18" t="s">
        <v>105</v>
      </c>
      <c r="C54" s="20">
        <f>C55</f>
        <v>0</v>
      </c>
      <c r="D54" s="20">
        <f>D55</f>
        <v>0</v>
      </c>
      <c r="E54" s="40" t="s">
        <v>17</v>
      </c>
    </row>
    <row r="55" spans="1:5" ht="110.25">
      <c r="A55" s="17" t="s">
        <v>54</v>
      </c>
      <c r="B55" s="18" t="s">
        <v>106</v>
      </c>
      <c r="C55" s="20">
        <v>0</v>
      </c>
      <c r="D55" s="20">
        <v>0</v>
      </c>
      <c r="E55" s="40" t="s">
        <v>17</v>
      </c>
    </row>
    <row r="56" spans="1:5" ht="47.25">
      <c r="A56" s="17" t="s">
        <v>20</v>
      </c>
      <c r="B56" s="18" t="s">
        <v>107</v>
      </c>
      <c r="C56" s="20">
        <f>C57</f>
        <v>104.7</v>
      </c>
      <c r="D56" s="20">
        <f>D57</f>
        <v>88.1</v>
      </c>
      <c r="E56" s="19">
        <f t="shared" si="0"/>
        <v>84.14517669531996</v>
      </c>
    </row>
    <row r="57" spans="1:5" ht="63">
      <c r="A57" s="17" t="s">
        <v>55</v>
      </c>
      <c r="B57" s="18" t="s">
        <v>108</v>
      </c>
      <c r="C57" s="20">
        <v>104.7</v>
      </c>
      <c r="D57" s="20">
        <v>88.1</v>
      </c>
      <c r="E57" s="19">
        <f t="shared" si="0"/>
        <v>84.14517669531996</v>
      </c>
    </row>
    <row r="58" spans="1:5" ht="15.75">
      <c r="A58" s="17" t="s">
        <v>185</v>
      </c>
      <c r="B58" s="18" t="s">
        <v>186</v>
      </c>
      <c r="C58" s="20">
        <v>0</v>
      </c>
      <c r="D58" s="20">
        <f>D59</f>
        <v>1.2</v>
      </c>
      <c r="E58" s="40" t="s">
        <v>17</v>
      </c>
    </row>
    <row r="59" spans="1:5" ht="31.5">
      <c r="A59" s="17" t="s">
        <v>206</v>
      </c>
      <c r="B59" s="18" t="s">
        <v>204</v>
      </c>
      <c r="C59" s="20">
        <v>0</v>
      </c>
      <c r="D59" s="20">
        <v>1.2</v>
      </c>
      <c r="E59" s="40" t="s">
        <v>17</v>
      </c>
    </row>
    <row r="60" spans="1:5" ht="15.75">
      <c r="A60" s="17" t="s">
        <v>22</v>
      </c>
      <c r="B60" s="18" t="s">
        <v>109</v>
      </c>
      <c r="C60" s="21">
        <f>C61+C70</f>
        <v>19095.1</v>
      </c>
      <c r="D60" s="21">
        <f>D61+D70</f>
        <v>18976.899999999998</v>
      </c>
      <c r="E60" s="19">
        <f t="shared" si="0"/>
        <v>99.3809930296254</v>
      </c>
    </row>
    <row r="61" spans="1:5" ht="47.25">
      <c r="A61" s="17" t="s">
        <v>23</v>
      </c>
      <c r="B61" s="18" t="s">
        <v>110</v>
      </c>
      <c r="C61" s="21">
        <f>C62+C65</f>
        <v>19095.1</v>
      </c>
      <c r="D61" s="21">
        <f>D62+D65</f>
        <v>18976.899999999998</v>
      </c>
      <c r="E61" s="19">
        <f t="shared" si="0"/>
        <v>99.3809930296254</v>
      </c>
    </row>
    <row r="62" spans="1:5" ht="47.25">
      <c r="A62" s="17" t="s">
        <v>56</v>
      </c>
      <c r="B62" s="18" t="s">
        <v>176</v>
      </c>
      <c r="C62" s="21">
        <f>C63</f>
        <v>18484.3</v>
      </c>
      <c r="D62" s="21">
        <f>D63</f>
        <v>18366.1</v>
      </c>
      <c r="E62" s="19">
        <f t="shared" si="0"/>
        <v>99.3605384028608</v>
      </c>
    </row>
    <row r="63" spans="1:5" ht="15.75">
      <c r="A63" s="17" t="s">
        <v>24</v>
      </c>
      <c r="B63" s="18" t="s">
        <v>177</v>
      </c>
      <c r="C63" s="21">
        <f>C64</f>
        <v>18484.3</v>
      </c>
      <c r="D63" s="21">
        <f>D64</f>
        <v>18366.1</v>
      </c>
      <c r="E63" s="19">
        <f t="shared" si="0"/>
        <v>99.3605384028608</v>
      </c>
    </row>
    <row r="64" spans="1:5" ht="31.5">
      <c r="A64" s="17" t="s">
        <v>57</v>
      </c>
      <c r="B64" s="18" t="s">
        <v>178</v>
      </c>
      <c r="C64" s="21">
        <v>18484.3</v>
      </c>
      <c r="D64" s="21">
        <v>18366.1</v>
      </c>
      <c r="E64" s="19">
        <f t="shared" si="0"/>
        <v>99.3605384028608</v>
      </c>
    </row>
    <row r="65" spans="1:5" ht="31.5">
      <c r="A65" s="17" t="s">
        <v>58</v>
      </c>
      <c r="B65" s="18" t="s">
        <v>179</v>
      </c>
      <c r="C65" s="21">
        <f>C66+C68</f>
        <v>610.8000000000001</v>
      </c>
      <c r="D65" s="21">
        <f>D66+D68</f>
        <v>610.8000000000001</v>
      </c>
      <c r="E65" s="19">
        <f t="shared" si="0"/>
        <v>100</v>
      </c>
    </row>
    <row r="66" spans="1:5" ht="47.25">
      <c r="A66" s="17" t="s">
        <v>59</v>
      </c>
      <c r="B66" s="18" t="s">
        <v>180</v>
      </c>
      <c r="C66" s="21">
        <f>C67</f>
        <v>603.2</v>
      </c>
      <c r="D66" s="21">
        <f>D67</f>
        <v>603.2</v>
      </c>
      <c r="E66" s="19">
        <f t="shared" si="0"/>
        <v>100</v>
      </c>
    </row>
    <row r="67" spans="1:5" ht="63">
      <c r="A67" s="17" t="s">
        <v>60</v>
      </c>
      <c r="B67" s="18" t="s">
        <v>181</v>
      </c>
      <c r="C67" s="21">
        <v>603.2</v>
      </c>
      <c r="D67" s="21">
        <v>603.2</v>
      </c>
      <c r="E67" s="19">
        <f t="shared" si="0"/>
        <v>100</v>
      </c>
    </row>
    <row r="68" spans="1:5" ht="47.25">
      <c r="A68" s="17" t="s">
        <v>25</v>
      </c>
      <c r="B68" s="18" t="s">
        <v>182</v>
      </c>
      <c r="C68" s="21">
        <f>C69</f>
        <v>7.6</v>
      </c>
      <c r="D68" s="21">
        <f>D69</f>
        <v>7.6</v>
      </c>
      <c r="E68" s="19">
        <f t="shared" si="0"/>
        <v>100</v>
      </c>
    </row>
    <row r="69" spans="1:5" ht="47.25">
      <c r="A69" s="17" t="s">
        <v>61</v>
      </c>
      <c r="B69" s="18" t="s">
        <v>183</v>
      </c>
      <c r="C69" s="21">
        <v>7.6</v>
      </c>
      <c r="D69" s="21">
        <v>7.6</v>
      </c>
      <c r="E69" s="19">
        <f t="shared" si="0"/>
        <v>100</v>
      </c>
    </row>
    <row r="70" spans="1:5" ht="63">
      <c r="A70" s="17" t="s">
        <v>21</v>
      </c>
      <c r="B70" s="18" t="s">
        <v>111</v>
      </c>
      <c r="C70" s="21">
        <f>C71</f>
        <v>0</v>
      </c>
      <c r="D70" s="21">
        <v>0</v>
      </c>
      <c r="E70" s="40" t="s">
        <v>17</v>
      </c>
    </row>
    <row r="71" spans="1:5" ht="63">
      <c r="A71" s="17" t="s">
        <v>62</v>
      </c>
      <c r="B71" s="18" t="s">
        <v>184</v>
      </c>
      <c r="C71" s="21">
        <v>0</v>
      </c>
      <c r="D71" s="21">
        <v>0</v>
      </c>
      <c r="E71" s="40" t="s">
        <v>17</v>
      </c>
    </row>
    <row r="74" spans="1:5" ht="56.25" customHeight="1">
      <c r="A74" s="5" t="s">
        <v>32</v>
      </c>
      <c r="B74" s="13"/>
      <c r="E74" s="6" t="s">
        <v>175</v>
      </c>
    </row>
    <row r="75" spans="1:4" ht="18.75">
      <c r="A75" s="5"/>
      <c r="B75" s="13"/>
      <c r="C75" s="6"/>
      <c r="D75" s="6"/>
    </row>
  </sheetData>
  <sheetProtection/>
  <mergeCells count="8">
    <mergeCell ref="C1:D1"/>
    <mergeCell ref="C2:E2"/>
    <mergeCell ref="B6:B7"/>
    <mergeCell ref="A3:E3"/>
    <mergeCell ref="C6:C7"/>
    <mergeCell ref="A6:A7"/>
    <mergeCell ref="D6:D7"/>
    <mergeCell ref="E6:E7"/>
  </mergeCells>
  <printOptions/>
  <pageMargins left="0.4724409448818898" right="0" top="0.5118110236220472" bottom="0.511811023622047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Zurieta</cp:lastModifiedBy>
  <cp:lastPrinted>2017-04-11T09:57:34Z</cp:lastPrinted>
  <dcterms:created xsi:type="dcterms:W3CDTF">1996-10-08T23:32:33Z</dcterms:created>
  <dcterms:modified xsi:type="dcterms:W3CDTF">2019-05-31T05:31:00Z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